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8_{9DCC177B-4EEA-479B-AF8F-3AAA7F1E583C}" xr6:coauthVersionLast="36" xr6:coauthVersionMax="36" xr10:uidLastSave="{00000000-0000-0000-0000-000000000000}"/>
  <bookViews>
    <workbookView xWindow="34450" yWindow="-110" windowWidth="30940" windowHeight="16780" xr2:uid="{00000000-000D-0000-FFFF-FFFF00000000}"/>
  </bookViews>
  <sheets>
    <sheet name="2026年度科目選択" sheetId="10" r:id="rId1"/>
  </sheets>
  <definedNames>
    <definedName name="_xlnm._FilterDatabase" localSheetId="0" hidden="1">'2026年度科目選択'!$A$12:$I$44</definedName>
    <definedName name="_xlnm.Print_Area" localSheetId="0">'2026年度科目選択'!$B$12:$G$44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0" l="1"/>
  <c r="L6" i="10" s="1"/>
  <c r="J5" i="10"/>
  <c r="L5" i="10" s="1"/>
  <c r="J4" i="10"/>
  <c r="L4" i="10" s="1"/>
  <c r="A1" i="10" a="1"/>
  <c r="A1" i="10" s="1"/>
  <c r="J7" i="10" l="1"/>
  <c r="L7" i="10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<sst xmlns="http://schemas.openxmlformats.org/spreadsheetml/2006/main" count="139" uniqueCount="80">
  <si>
    <r>
      <rPr>
        <sz val="11"/>
        <color rgb="FF000000"/>
        <rFont val="ＭＳ Ｐゴシック"/>
        <family val="3"/>
        <charset val="128"/>
      </rPr>
      <t>↑ファイル名が表示されます。</t>
    </r>
    <r>
      <rPr>
        <b/>
        <sz val="11"/>
        <color rgb="FFFF0000"/>
        <rFont val="ＭＳ Ｐゴシック"/>
        <family val="3"/>
        <charset val="128"/>
      </rPr>
      <t>ファイル名の先頭に、"ご自分のお名前_"を追記して下さい。</t>
    </r>
    <r>
      <rPr>
        <sz val="11"/>
        <color rgb="FF000000"/>
        <rFont val="ＭＳ Ｐゴシック"/>
        <family val="3"/>
        <charset val="128"/>
      </rPr>
      <t>例：</t>
    </r>
    <r>
      <rPr>
        <sz val="11"/>
        <color rgb="FFFF0000"/>
        <rFont val="ＭＳ Ｐゴシック"/>
        <family val="3"/>
        <charset val="128"/>
      </rPr>
      <t>名大太郎_2026年度</t>
    </r>
    <r>
      <rPr>
        <sz val="11"/>
        <color rgb="FF000000"/>
        <rFont val="ＭＳ Ｐゴシック"/>
        <family val="3"/>
        <charset val="128"/>
      </rPr>
      <t>車載組込みシステムコース科目選択票…</t>
    </r>
    <phoneticPr fontId="3"/>
  </si>
  <si>
    <t>選択時間</t>
    <rPh sb="0" eb="2">
      <t>センタク</t>
    </rPh>
    <rPh sb="2" eb="4">
      <t>ジカン</t>
    </rPh>
    <phoneticPr fontId="3"/>
  </si>
  <si>
    <t>修了要件</t>
    <rPh sb="0" eb="2">
      <t>シュウリョウ</t>
    </rPh>
    <rPh sb="2" eb="4">
      <t>ヨウケン</t>
    </rPh>
    <phoneticPr fontId="3"/>
  </si>
  <si>
    <t>判定</t>
    <rPh sb="0" eb="2">
      <t>ハンテイ</t>
    </rPh>
    <phoneticPr fontId="3"/>
  </si>
  <si>
    <t>科目選択の条件を満たしているか、チェックしてください⇒</t>
    <rPh sb="0" eb="2">
      <t>カモク</t>
    </rPh>
    <rPh sb="2" eb="4">
      <t>センタク</t>
    </rPh>
    <rPh sb="5" eb="7">
      <t>ジョウケン</t>
    </rPh>
    <rPh sb="8" eb="9">
      <t>ミ</t>
    </rPh>
    <phoneticPr fontId="3"/>
  </si>
  <si>
    <t>基盤科目群</t>
    <phoneticPr fontId="0"/>
  </si>
  <si>
    <t>24以上</t>
    <phoneticPr fontId="3"/>
  </si>
  <si>
    <t>先端科目群</t>
    <phoneticPr fontId="0"/>
  </si>
  <si>
    <t>48以上</t>
  </si>
  <si>
    <t>技術展開力</t>
    <phoneticPr fontId="0"/>
  </si>
  <si>
    <t>合計</t>
    <rPh sb="0" eb="2">
      <t>ゴウケイ</t>
    </rPh>
    <phoneticPr fontId="0"/>
  </si>
  <si>
    <t>120-144</t>
    <phoneticPr fontId="3"/>
  </si>
  <si>
    <t>enPiT-Pro　Emb 名古屋大学「車載組込みシステムコース」  科目選択票</t>
  </si>
  <si>
    <t>★Zoom，☆ブレンド１(e-Lerning＋Zoom )，■対面，□ブレンド2（e-Learning＋対面）,◎ ブレンド3（e-Learning＋Zoom＋対面）</t>
    <rPh sb="31" eb="33">
      <t>タイメン</t>
    </rPh>
    <rPh sb="80" eb="82">
      <t>タイメン</t>
    </rPh>
    <phoneticPr fontId="3"/>
  </si>
  <si>
    <t>↓ここを選択</t>
    <rPh sb="4" eb="6">
      <t>センタク</t>
    </rPh>
    <phoneticPr fontId="3"/>
  </si>
  <si>
    <t>開講日</t>
    <rPh sb="0" eb="3">
      <t>カイコウビ</t>
    </rPh>
    <phoneticPr fontId="3"/>
  </si>
  <si>
    <t>日間</t>
    <rPh sb="0" eb="2">
      <t>ニチカン</t>
    </rPh>
    <phoneticPr fontId="4"/>
  </si>
  <si>
    <t>時間</t>
    <rPh sb="0" eb="2">
      <t>ジカン</t>
    </rPh>
    <phoneticPr fontId="4"/>
  </si>
  <si>
    <t>科目群</t>
    <rPh sb="0" eb="2">
      <t>カモク</t>
    </rPh>
    <rPh sb="2" eb="3">
      <t>グン</t>
    </rPh>
    <phoneticPr fontId="3"/>
  </si>
  <si>
    <t>科目</t>
    <rPh sb="0" eb="2">
      <t>カモク</t>
    </rPh>
    <phoneticPr fontId="3"/>
  </si>
  <si>
    <t>対面の開催場所</t>
    <rPh sb="0" eb="2">
      <t>タイメン</t>
    </rPh>
    <rPh sb="3" eb="5">
      <t>カイサイ</t>
    </rPh>
    <rPh sb="5" eb="7">
      <t>バショ</t>
    </rPh>
    <phoneticPr fontId="3"/>
  </si>
  <si>
    <t>選択</t>
    <rPh sb="0" eb="2">
      <t>センタク</t>
    </rPh>
    <phoneticPr fontId="3"/>
  </si>
  <si>
    <t>☆</t>
  </si>
  <si>
    <t>27（水）e-Learning(5/11-5/25)</t>
  </si>
  <si>
    <t>先端</t>
  </si>
  <si>
    <t>組込み/自動車システムの機能安全規格と安全分析演習</t>
  </si>
  <si>
    <t>★</t>
  </si>
  <si>
    <t>基盤</t>
  </si>
  <si>
    <t>ソフトウェア品質・信頼性評価技術（広島大学提供科目）</t>
  </si>
  <si>
    <t>AUTOSAR CP概論（1回目）</t>
    <rPh sb="14" eb="16">
      <t>カイメ</t>
    </rPh>
    <phoneticPr fontId="12"/>
  </si>
  <si>
    <t>AUTOSAR CP メソドロジ入門（1回目）</t>
    <rPh sb="20" eb="22">
      <t>カイメ</t>
    </rPh>
    <phoneticPr fontId="12"/>
  </si>
  <si>
    <t>□</t>
  </si>
  <si>
    <t>e-Learning(6/4-7/2)</t>
  </si>
  <si>
    <t>IoT環境における画像処理・理解技術（愛媛大学提供科目）</t>
  </si>
  <si>
    <t>名古屋大学</t>
  </si>
  <si>
    <t>e-Learning(6/9-7/6)</t>
  </si>
  <si>
    <t>組込み／自動車セキュリティ初級</t>
  </si>
  <si>
    <t>AUTOSAR CP OS仕様とTOPPERS/ATK2の使い方(1回目)</t>
  </si>
  <si>
    <t>◎</t>
  </si>
  <si>
    <t>e-Learning(6/18-7/23)＋Zoom(7/17)</t>
  </si>
  <si>
    <t>制御システム開発のためのMBD（1回目）</t>
  </si>
  <si>
    <t>名古屋大学</t>
    <phoneticPr fontId="3"/>
  </si>
  <si>
    <t>ドキュメントレビュー（1回目）</t>
  </si>
  <si>
    <t>人材育成と仕事の質を重視した管理技術</t>
  </si>
  <si>
    <t>e-Learning（7/29-8/25）</t>
  </si>
  <si>
    <t>組込みC++</t>
  </si>
  <si>
    <t>■</t>
  </si>
  <si>
    <t>組込みシステム向けのマルチコア対応RTOS初級</t>
  </si>
  <si>
    <t>名古屋大学</t>
    <phoneticPr fontId="2"/>
  </si>
  <si>
    <t>Automotive SPICEプロセス基礎トレーニング（ソフトウェアエンジニアリングプロセス）</t>
  </si>
  <si>
    <t>リアルタイムOSの内部構造</t>
  </si>
  <si>
    <t>Automotive SPICEプロセス基礎トレーニング（管理・支援系プロセス）</t>
  </si>
  <si>
    <t>e-Learning(8/26-9/29)</t>
  </si>
  <si>
    <t>カーエレクトロニクス</t>
  </si>
  <si>
    <t>AUTOSAR AP 入門</t>
  </si>
  <si>
    <t>10/8（木）</t>
    <rPh sb="5" eb="6">
      <t>モク</t>
    </rPh>
    <phoneticPr fontId="20"/>
  </si>
  <si>
    <t>IoT環境における知的情報処理技術（愛媛大学提供科目）</t>
  </si>
  <si>
    <t>ソフトウェア構成管理演習（広島大学提供科目）</t>
  </si>
  <si>
    <t>e-Learning（9/30-10/28）</t>
  </si>
  <si>
    <t>組込み/自動車セキュリティ中級</t>
  </si>
  <si>
    <t>AUTOSAR CP概論（2回目）</t>
    <rPh sb="14" eb="16">
      <t>カイメ</t>
    </rPh>
    <phoneticPr fontId="12"/>
  </si>
  <si>
    <t>e-Learning(10/8-11/12)＋Zoom(11/6)</t>
  </si>
  <si>
    <t>制御システム開発のためのMBD（2回目）</t>
  </si>
  <si>
    <t>AUTOSAR CP OS仕様とTOPPERS/ATK2の使い方(2回目)</t>
  </si>
  <si>
    <t>ドキュメントレビュー（2回目）</t>
  </si>
  <si>
    <t>リアルタイム性保証技術</t>
  </si>
  <si>
    <t>AUTOSAR CP メソドロジ入門（2回目）</t>
    <rPh sb="20" eb="22">
      <t>カイメ</t>
    </rPh>
    <phoneticPr fontId="12"/>
  </si>
  <si>
    <t>C-プログラミング入門（ソケットプログラミング）（静岡大学提供科目）</t>
  </si>
  <si>
    <t>C-プログラミング入門（リファクタリング）（静岡大学提供科目）</t>
  </si>
  <si>
    <t>モデルカーを用いたAUTOSAR開発入門</t>
    <phoneticPr fontId="3"/>
  </si>
  <si>
    <t>29（金）</t>
    <rPh sb="3" eb="4">
      <t>キン</t>
    </rPh>
    <phoneticPr fontId="20"/>
  </si>
  <si>
    <t>展開</t>
    <rPh sb="0" eb="2">
      <t>テンカイ</t>
    </rPh>
    <phoneticPr fontId="6"/>
  </si>
  <si>
    <t>車載組込みシステムコース技術展開力実践</t>
  </si>
  <si>
    <t>【名古屋大学アクセスマップ】</t>
    <rPh sb="1" eb="4">
      <t>ナゴヤ</t>
    </rPh>
    <rPh sb="4" eb="6">
      <t>ダイガク</t>
    </rPh>
    <phoneticPr fontId="3"/>
  </si>
  <si>
    <t>https://www.nagoya-u.ac.jp/contact/directions.html</t>
    <phoneticPr fontId="3"/>
  </si>
  <si>
    <t>〇</t>
    <phoneticPr fontId="3"/>
  </si>
  <si>
    <t>生成AI時代のソフトウェア開発プロセス（１回目）</t>
    <phoneticPr fontId="3"/>
  </si>
  <si>
    <t>生成AI時代のソフトウェア開発プロセス（2回目）</t>
    <phoneticPr fontId="3"/>
  </si>
  <si>
    <t>9/18（金）</t>
    <rPh sb="5" eb="6">
      <t>キン</t>
    </rPh>
    <phoneticPr fontId="20"/>
  </si>
  <si>
    <t>※対面開催を検討中です．シラバスページをご確認ください．</t>
    <rPh sb="0" eb="2">
      <t>タイメン</t>
    </rPh>
    <rPh sb="2" eb="4">
      <t>カイサイ</t>
    </rPh>
    <rPh sb="5" eb="8">
      <t>ケントウチュウ</t>
    </rPh>
    <rPh sb="20" eb="22">
      <t>カクニン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</si>
</sst>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m/dd\(aaa\)"/>
    <numFmt numFmtId="177" formatCode="yyyy/mm/dd\(aaa\)"/>
  </numFmts>
  <fonts count="2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scheme val="minor"/>
    </font>
    <font>
      <sz val="9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2"/>
      <scheme val="minor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19" fillId="0" borderId="0" applyNumberFormat="0" applyFill="0" applyBorder="0" applyAlignment="0" applyProtection="0"/>
    <xf numFmtId="0" fontId="1" fillId="0" borderId="0">
      <alignment vertical="center"/>
    </xf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1" applyBorder="1">
      <alignment vertical="center"/>
    </xf>
    <xf numFmtId="0" fontId="0" fillId="0" borderId="1" xfId="0" applyBorder="1"/>
    <xf numFmtId="0" fontId="0" fillId="0" borderId="0" xfId="0" applyAlignment="1">
      <alignment horizontal="left" indent="1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/>
    <xf numFmtId="0" fontId="0" fillId="0" borderId="2" xfId="0" applyBorder="1"/>
    <xf numFmtId="0" fontId="0" fillId="0" borderId="8" xfId="0" applyBorder="1"/>
    <xf numFmtId="0" fontId="0" fillId="0" borderId="0" xfId="0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/>
    <xf numFmtId="0" fontId="2" fillId="0" borderId="0" xfId="1">
      <alignment vertical="center"/>
    </xf>
    <xf numFmtId="0" fontId="8" fillId="0" borderId="0" xfId="0" applyFont="1"/>
    <xf numFmtId="0" fontId="0" fillId="0" borderId="0" xfId="0" applyAlignment="1" applyProtection="1">
      <alignment horizontal="center"/>
      <protection locked="0"/>
    </xf>
    <xf numFmtId="0" fontId="5" fillId="0" borderId="1" xfId="0" applyFont="1" applyBorder="1"/>
    <xf numFmtId="0" fontId="5" fillId="0" borderId="1" xfId="0" quotePrefix="1" applyFont="1" applyBorder="1"/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12" xfId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0" fillId="0" borderId="13" xfId="0" applyBorder="1" applyAlignment="1" applyProtection="1">
      <alignment horizontal="center"/>
      <protection locked="0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12" fillId="0" borderId="0" xfId="0" applyFont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5" xfId="0" applyBorder="1" applyAlignment="1">
      <alignment horizontal="left"/>
    </xf>
    <xf numFmtId="0" fontId="0" fillId="0" borderId="14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16" xfId="0" applyBorder="1" applyAlignment="1">
      <alignment horizontal="center"/>
    </xf>
    <xf numFmtId="0" fontId="10" fillId="0" borderId="17" xfId="0" applyFont="1" applyBorder="1"/>
    <xf numFmtId="0" fontId="10" fillId="0" borderId="18" xfId="0" applyFont="1" applyBorder="1"/>
    <xf numFmtId="0" fontId="0" fillId="0" borderId="18" xfId="0" applyBorder="1" applyAlignment="1">
      <alignment vertical="center"/>
    </xf>
    <xf numFmtId="0" fontId="10" fillId="0" borderId="1" xfId="0" applyFont="1" applyBorder="1"/>
    <xf numFmtId="0" fontId="14" fillId="0" borderId="0" xfId="0" applyFont="1" applyAlignment="1">
      <alignment horizontal="center" vertical="center" shrinkToFit="1"/>
    </xf>
    <xf numFmtId="0" fontId="0" fillId="0" borderId="8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8" fillId="0" borderId="0" xfId="0" applyFont="1"/>
    <xf numFmtId="0" fontId="10" fillId="0" borderId="12" xfId="0" applyFont="1" applyBorder="1"/>
    <xf numFmtId="0" fontId="0" fillId="0" borderId="1" xfId="0" applyBorder="1" applyAlignment="1">
      <alignment vertical="center"/>
    </xf>
    <xf numFmtId="0" fontId="5" fillId="0" borderId="12" xfId="0" applyFont="1" applyBorder="1"/>
    <xf numFmtId="56" fontId="5" fillId="0" borderId="1" xfId="0" applyNumberFormat="1" applyFont="1" applyBorder="1"/>
    <xf numFmtId="0" fontId="13" fillId="0" borderId="1" xfId="0" applyFont="1" applyBorder="1" applyAlignment="1">
      <alignment vertical="center" shrinkToFit="1"/>
    </xf>
    <xf numFmtId="176" fontId="11" fillId="0" borderId="1" xfId="0" applyNumberFormat="1" applyFont="1" applyBorder="1" applyAlignment="1">
      <alignment horizontal="right"/>
    </xf>
    <xf numFmtId="176" fontId="10" fillId="0" borderId="1" xfId="0" applyNumberFormat="1" applyFont="1" applyBorder="1" applyAlignment="1">
      <alignment horizontal="right"/>
    </xf>
    <xf numFmtId="177" fontId="11" fillId="0" borderId="0" xfId="0" applyNumberFormat="1" applyFont="1" applyAlignment="1">
      <alignment horizontal="right"/>
    </xf>
    <xf numFmtId="177" fontId="10" fillId="0" borderId="0" xfId="0" applyNumberFormat="1" applyFont="1" applyAlignment="1">
      <alignment horizontal="right"/>
    </xf>
    <xf numFmtId="0" fontId="10" fillId="0" borderId="0" xfId="0" applyFont="1"/>
    <xf numFmtId="0" fontId="1" fillId="0" borderId="1" xfId="1" applyFont="1" applyBorder="1">
      <alignment vertical="center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horizontal="center"/>
    </xf>
    <xf numFmtId="0" fontId="10" fillId="0" borderId="0" xfId="0" applyFont="1" applyAlignment="1">
      <alignment horizontal="left"/>
    </xf>
    <xf numFmtId="0" fontId="19" fillId="0" borderId="0" xfId="2" applyAlignment="1">
      <alignment horizontal="left"/>
    </xf>
    <xf numFmtId="0" fontId="11" fillId="0" borderId="0" xfId="0" applyFont="1" applyAlignment="1">
      <alignment horizontal="left"/>
    </xf>
    <xf numFmtId="0" fontId="21" fillId="0" borderId="1" xfId="0" quotePrefix="1" applyFont="1" applyBorder="1"/>
  </cellXfs>
  <cellStyles count="4">
    <cellStyle name="ハイパーリンク" xfId="2" builtinId="8"/>
    <cellStyle name="標準" xfId="0" builtinId="0"/>
    <cellStyle name="標準 2" xfId="1" xr:uid="{00000000-0005-0000-0000-000003000000}"/>
    <cellStyle name="標準 2 4" xfId="3" xr:uid="{228D1914-1E85-49F4-88C9-4C47062363DA}"/>
  </cellStyles>
  <dxfs count="6">
    <dxf>
      <fill>
        <patternFill>
          <bgColor theme="6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Medium9"/>
  <colors>
    <mruColors>
      <color rgb="FFFFD9D9"/>
      <color rgb="FFFFFF99"/>
      <color rgb="FFFFFF66"/>
      <color rgb="FFF8FFCF"/>
      <color rgb="FFCEEAB0"/>
      <color rgb="FFFAFF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agoya-u.ac.jp/contact/direction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24649-58D5-44A8-870C-599B85CB6764}">
  <sheetPr>
    <pageSetUpPr fitToPage="1"/>
  </sheetPr>
  <dimension ref="A1:N79"/>
  <sheetViews>
    <sheetView tabSelected="1" zoomScaleNormal="100" workbookViewId="0">
      <pane ySplit="12" topLeftCell="A13" activePane="bottomLeft" state="frozen"/>
      <selection pane="bottomLeft" activeCell="C30" sqref="C30"/>
    </sheetView>
  </sheetViews>
  <sheetFormatPr defaultRowHeight="13" x14ac:dyDescent="0.2"/>
  <cols>
    <col min="1" max="1" width="4.453125" style="1" customWidth="1"/>
    <col min="2" max="2" width="11.26953125" style="2" customWidth="1"/>
    <col min="3" max="3" width="50.36328125" style="5" bestFit="1" customWidth="1"/>
    <col min="4" max="5" width="5.453125" customWidth="1"/>
    <col min="6" max="6" width="6.453125" style="1" customWidth="1"/>
    <col min="7" max="7" width="71.08984375" customWidth="1"/>
    <col min="8" max="8" width="18.90625" customWidth="1"/>
    <col min="9" max="9" width="11" bestFit="1" customWidth="1"/>
  </cols>
  <sheetData>
    <row r="1" spans="1:14" x14ac:dyDescent="0.2">
      <c r="A1" s="39" t="str" cm="1">
        <f t="array" aca="1" ref="A1" ca="1">MID(CELL("filename"),FIND("[",CELL("filename"))+1,FIND("]",CELL("filename"))-FIND("[",CELL("filename"))-1)</f>
        <v>syasai-system-kamokusentaku_v2026a.xlsx</v>
      </c>
      <c r="C1" s="39"/>
      <c r="D1" s="39"/>
      <c r="E1" s="39"/>
      <c r="F1" s="40"/>
      <c r="G1" s="39"/>
      <c r="H1" s="39"/>
    </row>
    <row r="2" spans="1:14" x14ac:dyDescent="0.2">
      <c r="A2" s="52" t="s">
        <v>0</v>
      </c>
    </row>
    <row r="3" spans="1:14" ht="13.5" thickBot="1" x14ac:dyDescent="0.25">
      <c r="J3" t="s">
        <v>1</v>
      </c>
      <c r="K3" s="2" t="s">
        <v>2</v>
      </c>
      <c r="L3" s="2" t="s">
        <v>3</v>
      </c>
    </row>
    <row r="4" spans="1:14" x14ac:dyDescent="0.2">
      <c r="G4" s="31" t="s">
        <v>4</v>
      </c>
      <c r="H4" s="31"/>
      <c r="I4" s="34" t="s">
        <v>5</v>
      </c>
      <c r="J4" s="8">
        <f>SUMIFS($E$13:E$45,F$13:F$45,"基盤",$I$13:$I$45,"〇")</f>
        <v>0</v>
      </c>
      <c r="K4" s="35" t="s">
        <v>6</v>
      </c>
      <c r="L4" s="2" t="str">
        <f>IF(J4&gt;=24,"〇","×")</f>
        <v>×</v>
      </c>
    </row>
    <row r="5" spans="1:14" x14ac:dyDescent="0.2">
      <c r="I5" s="32" t="s">
        <v>7</v>
      </c>
      <c r="J5" s="4">
        <f>SUMIFS($E$13:E$45,F$13:F$45,"先端",$I$13:$I$45,"〇")</f>
        <v>0</v>
      </c>
      <c r="K5" s="36" t="s">
        <v>8</v>
      </c>
      <c r="L5" s="2" t="str">
        <f>IF(J5&gt;=48,"〇","×")</f>
        <v>×</v>
      </c>
    </row>
    <row r="6" spans="1:14" ht="13.5" thickBot="1" x14ac:dyDescent="0.25">
      <c r="I6" s="33" t="s">
        <v>9</v>
      </c>
      <c r="J6" s="9">
        <f>SUMIFS($E$13:E$45,F$13:F$45,"展開",$I$13:$I$45,"〇")</f>
        <v>0</v>
      </c>
      <c r="K6" s="37">
        <v>12</v>
      </c>
      <c r="L6" s="2" t="str">
        <f>IF(J6&gt;=12,"〇","×")</f>
        <v>×</v>
      </c>
    </row>
    <row r="7" spans="1:14" ht="13.5" thickBot="1" x14ac:dyDescent="0.25">
      <c r="I7" s="28" t="s">
        <v>10</v>
      </c>
      <c r="J7" s="10">
        <f>SUM(J4:J6)</f>
        <v>0</v>
      </c>
      <c r="K7" s="38" t="s">
        <v>11</v>
      </c>
      <c r="L7" s="2" t="str">
        <f>IF(AND(J7&gt;=120,J7&lt;=144),"〇","×")</f>
        <v>×</v>
      </c>
    </row>
    <row r="8" spans="1:14" x14ac:dyDescent="0.2">
      <c r="A8"/>
    </row>
    <row r="9" spans="1:14" s="15" customFormat="1" ht="19" customHeight="1" x14ac:dyDescent="0.2">
      <c r="A9" s="16" t="s">
        <v>12</v>
      </c>
      <c r="B9" s="48"/>
      <c r="C9" s="16"/>
      <c r="D9" s="16"/>
      <c r="E9" s="16"/>
      <c r="F9" s="16"/>
      <c r="G9" s="16"/>
      <c r="H9" s="16"/>
      <c r="I9" s="13"/>
      <c r="J9" s="14"/>
    </row>
    <row r="10" spans="1:14" s="15" customFormat="1" x14ac:dyDescent="0.2">
      <c r="A10" s="64"/>
      <c r="B10" s="65"/>
      <c r="C10" s="65"/>
      <c r="D10" s="65"/>
      <c r="E10" s="65"/>
      <c r="F10" s="65"/>
      <c r="G10" s="65"/>
      <c r="H10" s="65"/>
      <c r="I10" s="65"/>
      <c r="J10" s="14"/>
    </row>
    <row r="11" spans="1:14" s="15" customFormat="1" ht="16.5" customHeight="1" thickBot="1" x14ac:dyDescent="0.25">
      <c r="A11" s="16" t="s">
        <v>13</v>
      </c>
      <c r="B11" s="1"/>
      <c r="C11" s="16"/>
      <c r="D11" s="16"/>
      <c r="E11" s="16"/>
      <c r="F11" s="16"/>
      <c r="G11" s="16"/>
      <c r="H11" s="16"/>
      <c r="I11" s="46" t="s">
        <v>14</v>
      </c>
      <c r="J11" s="14"/>
    </row>
    <row r="12" spans="1:14" s="2" customFormat="1" ht="13.5" thickBot="1" x14ac:dyDescent="0.25">
      <c r="A12" s="28"/>
      <c r="B12" s="66" t="s">
        <v>15</v>
      </c>
      <c r="C12" s="66"/>
      <c r="D12" s="47" t="s">
        <v>16</v>
      </c>
      <c r="E12" s="47" t="s">
        <v>17</v>
      </c>
      <c r="F12" s="29" t="s">
        <v>18</v>
      </c>
      <c r="G12" s="47" t="s">
        <v>19</v>
      </c>
      <c r="H12" s="41" t="s">
        <v>20</v>
      </c>
      <c r="I12" s="30" t="s">
        <v>21</v>
      </c>
    </row>
    <row r="13" spans="1:14" x14ac:dyDescent="0.2">
      <c r="A13" s="24" t="s">
        <v>22</v>
      </c>
      <c r="B13" s="58">
        <v>46168</v>
      </c>
      <c r="C13" s="55" t="s">
        <v>23</v>
      </c>
      <c r="D13" s="25">
        <v>2</v>
      </c>
      <c r="E13" s="25">
        <v>12</v>
      </c>
      <c r="F13" s="26" t="s">
        <v>24</v>
      </c>
      <c r="G13" s="53" t="s">
        <v>25</v>
      </c>
      <c r="H13" s="42"/>
      <c r="I13" s="27"/>
      <c r="J13" s="11"/>
      <c r="L13" s="60"/>
      <c r="M13" s="62"/>
      <c r="N13" s="62"/>
    </row>
    <row r="14" spans="1:14" x14ac:dyDescent="0.2">
      <c r="A14" s="23" t="s">
        <v>26</v>
      </c>
      <c r="B14" s="58">
        <v>46185</v>
      </c>
      <c r="C14" s="22"/>
      <c r="D14" s="63">
        <v>1</v>
      </c>
      <c r="E14" s="3">
        <v>6</v>
      </c>
      <c r="F14" s="7" t="s">
        <v>27</v>
      </c>
      <c r="G14" s="45" t="s">
        <v>28</v>
      </c>
      <c r="H14" s="43"/>
      <c r="I14" s="27"/>
      <c r="J14" s="11"/>
      <c r="L14" s="60"/>
      <c r="M14" s="62"/>
      <c r="N14" s="62"/>
    </row>
    <row r="15" spans="1:14" x14ac:dyDescent="0.2">
      <c r="A15" s="23" t="s">
        <v>26</v>
      </c>
      <c r="B15" s="58">
        <v>46191</v>
      </c>
      <c r="C15" s="22"/>
      <c r="D15" s="3">
        <v>1</v>
      </c>
      <c r="E15" s="3">
        <v>6</v>
      </c>
      <c r="F15" s="7" t="s">
        <v>24</v>
      </c>
      <c r="G15" s="45" t="s">
        <v>29</v>
      </c>
      <c r="H15" s="43"/>
      <c r="I15" s="27"/>
      <c r="J15" s="11"/>
      <c r="L15" s="60"/>
      <c r="M15" s="62"/>
      <c r="N15" s="62"/>
    </row>
    <row r="16" spans="1:14" x14ac:dyDescent="0.2">
      <c r="A16" s="23" t="s">
        <v>26</v>
      </c>
      <c r="B16" s="58">
        <v>46197</v>
      </c>
      <c r="C16" s="21"/>
      <c r="D16" s="3">
        <v>1</v>
      </c>
      <c r="E16" s="3">
        <v>6</v>
      </c>
      <c r="F16" s="7" t="s">
        <v>24</v>
      </c>
      <c r="G16" s="45" t="s">
        <v>30</v>
      </c>
      <c r="H16" s="43"/>
      <c r="I16" s="27"/>
      <c r="J16" s="11"/>
      <c r="L16" s="60"/>
      <c r="M16" s="62"/>
      <c r="N16" s="62"/>
    </row>
    <row r="17" spans="1:14" x14ac:dyDescent="0.2">
      <c r="A17" s="23" t="s">
        <v>31</v>
      </c>
      <c r="B17" s="58">
        <v>46206</v>
      </c>
      <c r="C17" s="22" t="s">
        <v>32</v>
      </c>
      <c r="D17" s="3">
        <v>2</v>
      </c>
      <c r="E17" s="3">
        <v>12</v>
      </c>
      <c r="F17" s="7" t="s">
        <v>24</v>
      </c>
      <c r="G17" s="45" t="s">
        <v>33</v>
      </c>
      <c r="H17" s="43" t="s">
        <v>34</v>
      </c>
      <c r="I17" s="27"/>
      <c r="J17" s="11"/>
      <c r="L17" s="60"/>
      <c r="M17" s="62"/>
      <c r="N17" s="62"/>
    </row>
    <row r="18" spans="1:14" x14ac:dyDescent="0.2">
      <c r="A18" s="23" t="s">
        <v>22</v>
      </c>
      <c r="B18" s="58">
        <v>46210</v>
      </c>
      <c r="C18" s="56" t="s">
        <v>35</v>
      </c>
      <c r="D18" s="3">
        <v>1</v>
      </c>
      <c r="E18" s="3">
        <v>6</v>
      </c>
      <c r="F18" s="6" t="s">
        <v>24</v>
      </c>
      <c r="G18" s="45" t="s">
        <v>36</v>
      </c>
      <c r="H18" s="43"/>
      <c r="I18" s="27"/>
      <c r="J18" s="11"/>
      <c r="L18" s="60"/>
      <c r="M18" s="62"/>
      <c r="N18" s="62"/>
    </row>
    <row r="19" spans="1:14" x14ac:dyDescent="0.2">
      <c r="A19" s="23" t="s">
        <v>26</v>
      </c>
      <c r="B19" s="58">
        <v>46212</v>
      </c>
      <c r="C19" s="22"/>
      <c r="D19" s="3">
        <v>1</v>
      </c>
      <c r="E19" s="3">
        <v>6</v>
      </c>
      <c r="F19" s="7" t="s">
        <v>27</v>
      </c>
      <c r="G19" s="45" t="s">
        <v>76</v>
      </c>
      <c r="H19" s="43"/>
      <c r="I19" s="27"/>
      <c r="J19" s="11"/>
      <c r="L19" s="60"/>
      <c r="M19" s="62"/>
      <c r="N19" s="62"/>
    </row>
    <row r="20" spans="1:14" x14ac:dyDescent="0.2">
      <c r="A20" s="23" t="s">
        <v>26</v>
      </c>
      <c r="B20" s="58">
        <v>46217</v>
      </c>
      <c r="C20" s="22"/>
      <c r="D20" s="3">
        <v>1</v>
      </c>
      <c r="E20" s="3">
        <v>6</v>
      </c>
      <c r="F20" s="6" t="s">
        <v>24</v>
      </c>
      <c r="G20" s="45" t="s">
        <v>37</v>
      </c>
      <c r="H20" s="43"/>
      <c r="I20" s="27"/>
      <c r="J20" s="11"/>
      <c r="L20" s="60"/>
      <c r="M20" s="62"/>
      <c r="N20" s="62"/>
    </row>
    <row r="21" spans="1:14" x14ac:dyDescent="0.2">
      <c r="A21" s="23" t="s">
        <v>38</v>
      </c>
      <c r="B21" s="59">
        <v>46227</v>
      </c>
      <c r="C21" s="21" t="s">
        <v>39</v>
      </c>
      <c r="D21" s="3">
        <v>3</v>
      </c>
      <c r="E21" s="3">
        <v>18</v>
      </c>
      <c r="F21" s="6" t="s">
        <v>24</v>
      </c>
      <c r="G21" s="45" t="s">
        <v>40</v>
      </c>
      <c r="H21" s="43" t="s">
        <v>41</v>
      </c>
      <c r="I21" s="27"/>
      <c r="J21" s="11"/>
      <c r="L21" s="61"/>
      <c r="M21" s="62"/>
      <c r="N21" s="62"/>
    </row>
    <row r="22" spans="1:14" x14ac:dyDescent="0.2">
      <c r="A22" s="23" t="s">
        <v>26</v>
      </c>
      <c r="B22" s="58">
        <v>46234</v>
      </c>
      <c r="C22" s="22"/>
      <c r="D22" s="3">
        <v>1</v>
      </c>
      <c r="E22" s="3">
        <v>6</v>
      </c>
      <c r="F22" s="7" t="s">
        <v>27</v>
      </c>
      <c r="G22" s="45" t="s">
        <v>42</v>
      </c>
      <c r="H22" s="43"/>
      <c r="I22" s="27"/>
      <c r="J22" s="11"/>
      <c r="L22" s="60"/>
      <c r="M22" s="62"/>
      <c r="N22" s="62"/>
    </row>
    <row r="23" spans="1:14" x14ac:dyDescent="0.2">
      <c r="A23" s="23" t="s">
        <v>26</v>
      </c>
      <c r="B23" s="58">
        <v>46240</v>
      </c>
      <c r="C23" s="22"/>
      <c r="D23" s="63">
        <v>1</v>
      </c>
      <c r="E23" s="3">
        <v>6</v>
      </c>
      <c r="F23" s="7" t="s">
        <v>27</v>
      </c>
      <c r="G23" s="45" t="s">
        <v>43</v>
      </c>
      <c r="H23" s="43"/>
      <c r="I23" s="27"/>
      <c r="J23" s="11"/>
      <c r="L23" s="60"/>
      <c r="M23" s="62"/>
      <c r="N23" s="62"/>
    </row>
    <row r="24" spans="1:14" x14ac:dyDescent="0.2">
      <c r="A24" s="23" t="s">
        <v>22</v>
      </c>
      <c r="B24" s="58">
        <v>46260</v>
      </c>
      <c r="C24" s="21" t="s">
        <v>44</v>
      </c>
      <c r="D24" s="3">
        <v>1</v>
      </c>
      <c r="E24" s="3">
        <v>6</v>
      </c>
      <c r="F24" s="6" t="s">
        <v>27</v>
      </c>
      <c r="G24" s="45" t="s">
        <v>45</v>
      </c>
      <c r="H24" s="43"/>
      <c r="I24" s="27"/>
      <c r="J24" s="11"/>
      <c r="L24" s="60"/>
      <c r="M24" s="62"/>
      <c r="N24" s="62"/>
    </row>
    <row r="25" spans="1:14" x14ac:dyDescent="0.2">
      <c r="A25" s="23" t="s">
        <v>46</v>
      </c>
      <c r="B25" s="58">
        <v>46269</v>
      </c>
      <c r="C25" s="57"/>
      <c r="D25" s="3">
        <v>1</v>
      </c>
      <c r="E25" s="3">
        <v>6</v>
      </c>
      <c r="F25" s="6" t="s">
        <v>27</v>
      </c>
      <c r="G25" s="54" t="s">
        <v>47</v>
      </c>
      <c r="H25" s="44" t="s">
        <v>48</v>
      </c>
      <c r="I25" s="27"/>
      <c r="J25" s="11"/>
      <c r="L25" s="60"/>
      <c r="M25" s="62"/>
      <c r="N25" s="62"/>
    </row>
    <row r="26" spans="1:14" x14ac:dyDescent="0.2">
      <c r="A26" s="23" t="s">
        <v>26</v>
      </c>
      <c r="B26" s="58">
        <v>46273</v>
      </c>
      <c r="C26" s="21"/>
      <c r="D26" s="3">
        <v>1</v>
      </c>
      <c r="E26" s="3">
        <v>6</v>
      </c>
      <c r="F26" s="6" t="s">
        <v>24</v>
      </c>
      <c r="G26" s="45" t="s">
        <v>49</v>
      </c>
      <c r="H26" s="43"/>
      <c r="I26" s="27"/>
      <c r="J26" s="11"/>
      <c r="L26" s="60"/>
      <c r="M26" s="62"/>
      <c r="N26" s="62"/>
    </row>
    <row r="27" spans="1:14" x14ac:dyDescent="0.2">
      <c r="A27" s="23" t="s">
        <v>26</v>
      </c>
      <c r="B27" s="58">
        <v>46280</v>
      </c>
      <c r="C27" s="21"/>
      <c r="D27" s="3">
        <v>1</v>
      </c>
      <c r="E27" s="3">
        <v>6</v>
      </c>
      <c r="F27" s="7" t="s">
        <v>24</v>
      </c>
      <c r="G27" s="45" t="s">
        <v>51</v>
      </c>
      <c r="H27" s="43"/>
      <c r="I27" s="27"/>
      <c r="J27" s="11"/>
      <c r="L27" s="60"/>
      <c r="M27" s="62"/>
      <c r="N27" s="62"/>
    </row>
    <row r="28" spans="1:14" x14ac:dyDescent="0.2">
      <c r="A28" s="23" t="s">
        <v>26</v>
      </c>
      <c r="B28" s="58">
        <v>46282</v>
      </c>
      <c r="C28" s="21" t="s">
        <v>78</v>
      </c>
      <c r="D28" s="3">
        <v>2</v>
      </c>
      <c r="E28" s="3">
        <v>12</v>
      </c>
      <c r="F28" s="7" t="s">
        <v>27</v>
      </c>
      <c r="G28" s="45" t="s">
        <v>50</v>
      </c>
      <c r="H28" s="43"/>
      <c r="I28" s="27"/>
      <c r="J28" s="11"/>
      <c r="L28" s="60"/>
      <c r="M28" s="62"/>
      <c r="N28" s="62"/>
    </row>
    <row r="29" spans="1:14" x14ac:dyDescent="0.2">
      <c r="A29" s="23" t="s">
        <v>22</v>
      </c>
      <c r="B29" s="58">
        <v>46295</v>
      </c>
      <c r="C29" s="21" t="s">
        <v>52</v>
      </c>
      <c r="D29" s="3">
        <v>1</v>
      </c>
      <c r="E29" s="3">
        <v>6</v>
      </c>
      <c r="F29" s="6" t="s">
        <v>24</v>
      </c>
      <c r="G29" s="45" t="s">
        <v>53</v>
      </c>
      <c r="H29" s="43"/>
      <c r="I29" s="27"/>
      <c r="J29" s="11"/>
      <c r="L29" s="60"/>
      <c r="M29" s="62"/>
      <c r="N29" s="62"/>
    </row>
    <row r="30" spans="1:14" x14ac:dyDescent="0.2">
      <c r="A30" s="23" t="s">
        <v>26</v>
      </c>
      <c r="B30" s="58">
        <v>46296</v>
      </c>
      <c r="C30" s="70" t="s">
        <v>79</v>
      </c>
      <c r="D30" s="3">
        <v>1</v>
      </c>
      <c r="E30" s="3">
        <v>6</v>
      </c>
      <c r="F30" s="7" t="s">
        <v>24</v>
      </c>
      <c r="G30" s="45" t="s">
        <v>54</v>
      </c>
      <c r="H30" s="43"/>
      <c r="I30" s="27"/>
      <c r="J30" s="11"/>
      <c r="L30" s="60"/>
      <c r="M30" s="62"/>
      <c r="N30" s="62"/>
    </row>
    <row r="31" spans="1:14" x14ac:dyDescent="0.2">
      <c r="A31" s="23" t="s">
        <v>46</v>
      </c>
      <c r="B31" s="59">
        <v>46302</v>
      </c>
      <c r="C31" s="21" t="s">
        <v>55</v>
      </c>
      <c r="D31" s="3">
        <v>2</v>
      </c>
      <c r="E31" s="3">
        <v>12</v>
      </c>
      <c r="F31" s="7" t="s">
        <v>27</v>
      </c>
      <c r="G31" s="45" t="s">
        <v>56</v>
      </c>
      <c r="H31" s="43" t="s">
        <v>34</v>
      </c>
      <c r="I31" s="27"/>
      <c r="J31" s="11"/>
      <c r="L31" s="61"/>
      <c r="M31" s="62"/>
      <c r="N31" s="62"/>
    </row>
    <row r="32" spans="1:14" x14ac:dyDescent="0.2">
      <c r="A32" s="23" t="s">
        <v>26</v>
      </c>
      <c r="B32" s="58">
        <v>46309</v>
      </c>
      <c r="C32" s="22"/>
      <c r="D32" s="3">
        <v>1</v>
      </c>
      <c r="E32" s="3">
        <v>6</v>
      </c>
      <c r="F32" s="6" t="s">
        <v>24</v>
      </c>
      <c r="G32" s="45" t="s">
        <v>60</v>
      </c>
      <c r="H32" s="43"/>
      <c r="I32" s="27"/>
      <c r="J32" s="11"/>
      <c r="L32" s="60"/>
      <c r="M32" s="62"/>
      <c r="N32" s="62"/>
    </row>
    <row r="33" spans="1:14" x14ac:dyDescent="0.2">
      <c r="A33" s="23" t="s">
        <v>26</v>
      </c>
      <c r="B33" s="58">
        <v>46316</v>
      </c>
      <c r="C33" s="21"/>
      <c r="D33" s="3">
        <v>1</v>
      </c>
      <c r="E33" s="3">
        <v>6</v>
      </c>
      <c r="F33" s="7" t="s">
        <v>27</v>
      </c>
      <c r="G33" s="45" t="s">
        <v>57</v>
      </c>
      <c r="H33" s="43"/>
      <c r="I33" s="27"/>
      <c r="J33" s="11"/>
      <c r="L33" s="60"/>
      <c r="M33" s="62"/>
      <c r="N33" s="62"/>
    </row>
    <row r="34" spans="1:14" x14ac:dyDescent="0.2">
      <c r="A34" s="23" t="s">
        <v>22</v>
      </c>
      <c r="B34" s="58">
        <v>46324</v>
      </c>
      <c r="C34" s="22" t="s">
        <v>58</v>
      </c>
      <c r="D34" s="3">
        <v>2</v>
      </c>
      <c r="E34" s="3">
        <v>12</v>
      </c>
      <c r="F34" s="7" t="s">
        <v>24</v>
      </c>
      <c r="G34" s="45" t="s">
        <v>59</v>
      </c>
      <c r="H34" s="43"/>
      <c r="I34" s="27"/>
      <c r="J34" s="11"/>
      <c r="L34" s="60"/>
      <c r="M34" s="62"/>
      <c r="N34" s="62"/>
    </row>
    <row r="35" spans="1:14" x14ac:dyDescent="0.2">
      <c r="A35" s="23" t="s">
        <v>26</v>
      </c>
      <c r="B35" s="58">
        <v>46330</v>
      </c>
      <c r="C35" s="22"/>
      <c r="D35" s="3">
        <v>1</v>
      </c>
      <c r="E35" s="3">
        <v>6</v>
      </c>
      <c r="F35" s="7" t="s">
        <v>27</v>
      </c>
      <c r="G35" s="45" t="s">
        <v>77</v>
      </c>
      <c r="H35" s="43"/>
      <c r="I35" s="27"/>
      <c r="J35" s="11"/>
      <c r="L35" s="60"/>
      <c r="M35" s="62"/>
      <c r="N35" s="62"/>
    </row>
    <row r="36" spans="1:14" x14ac:dyDescent="0.2">
      <c r="A36" s="23" t="s">
        <v>38</v>
      </c>
      <c r="B36" s="58">
        <v>46339</v>
      </c>
      <c r="C36" s="22" t="s">
        <v>61</v>
      </c>
      <c r="D36" s="3">
        <v>3</v>
      </c>
      <c r="E36" s="3">
        <v>18</v>
      </c>
      <c r="F36" s="6" t="s">
        <v>24</v>
      </c>
      <c r="G36" s="45" t="s">
        <v>62</v>
      </c>
      <c r="H36" s="43" t="s">
        <v>34</v>
      </c>
      <c r="I36" s="12"/>
      <c r="J36" s="11"/>
      <c r="L36" s="60"/>
      <c r="M36" s="62"/>
      <c r="N36" s="62"/>
    </row>
    <row r="37" spans="1:14" x14ac:dyDescent="0.2">
      <c r="A37" s="23" t="s">
        <v>26</v>
      </c>
      <c r="B37" s="58">
        <v>46352</v>
      </c>
      <c r="C37" s="21"/>
      <c r="D37" s="3">
        <v>1</v>
      </c>
      <c r="E37" s="3">
        <v>6</v>
      </c>
      <c r="F37" s="7" t="s">
        <v>24</v>
      </c>
      <c r="G37" s="45" t="s">
        <v>63</v>
      </c>
      <c r="H37" s="43"/>
      <c r="I37" s="27"/>
      <c r="J37" s="11"/>
      <c r="L37" s="60"/>
      <c r="M37" s="62"/>
      <c r="N37" s="62"/>
    </row>
    <row r="38" spans="1:14" x14ac:dyDescent="0.2">
      <c r="A38" s="23" t="s">
        <v>26</v>
      </c>
      <c r="B38" s="59">
        <v>46357</v>
      </c>
      <c r="C38" s="21"/>
      <c r="D38" s="3">
        <v>1</v>
      </c>
      <c r="E38" s="3">
        <v>6</v>
      </c>
      <c r="F38" s="6" t="s">
        <v>27</v>
      </c>
      <c r="G38" s="45" t="s">
        <v>64</v>
      </c>
      <c r="H38" s="43"/>
      <c r="I38" s="27"/>
      <c r="J38" s="11"/>
      <c r="L38" s="61"/>
      <c r="M38" s="62"/>
      <c r="N38" s="62"/>
    </row>
    <row r="39" spans="1:14" x14ac:dyDescent="0.2">
      <c r="A39" s="23" t="s">
        <v>26</v>
      </c>
      <c r="B39" s="58">
        <v>46361</v>
      </c>
      <c r="C39" s="21"/>
      <c r="D39" s="3">
        <v>1</v>
      </c>
      <c r="E39" s="3">
        <v>6</v>
      </c>
      <c r="F39" s="6" t="s">
        <v>27</v>
      </c>
      <c r="G39" s="45" t="s">
        <v>65</v>
      </c>
      <c r="H39" s="43"/>
      <c r="I39" s="27"/>
      <c r="J39" s="11"/>
      <c r="L39" s="60"/>
      <c r="M39" s="62"/>
      <c r="N39" s="62"/>
    </row>
    <row r="40" spans="1:14" x14ac:dyDescent="0.2">
      <c r="A40" s="23" t="s">
        <v>26</v>
      </c>
      <c r="B40" s="58">
        <v>46366</v>
      </c>
      <c r="C40" s="21"/>
      <c r="D40" s="3">
        <v>1</v>
      </c>
      <c r="E40" s="3">
        <v>6</v>
      </c>
      <c r="F40" s="6" t="s">
        <v>24</v>
      </c>
      <c r="G40" s="45" t="s">
        <v>66</v>
      </c>
      <c r="H40" s="43"/>
      <c r="I40" s="27"/>
      <c r="J40" s="11"/>
      <c r="L40" s="60"/>
      <c r="M40" s="62"/>
      <c r="N40" s="62"/>
    </row>
    <row r="41" spans="1:14" x14ac:dyDescent="0.2">
      <c r="A41" s="23" t="s">
        <v>26</v>
      </c>
      <c r="B41" s="58">
        <v>46372</v>
      </c>
      <c r="C41" s="21"/>
      <c r="D41" s="3">
        <v>1</v>
      </c>
      <c r="E41" s="3">
        <v>6</v>
      </c>
      <c r="F41" s="6" t="s">
        <v>27</v>
      </c>
      <c r="G41" s="45" t="s">
        <v>67</v>
      </c>
      <c r="H41" s="43"/>
      <c r="I41" s="27"/>
      <c r="J41" s="11"/>
      <c r="L41" s="60"/>
      <c r="M41" s="62"/>
      <c r="N41" s="62"/>
    </row>
    <row r="42" spans="1:14" x14ac:dyDescent="0.2">
      <c r="A42" s="23" t="s">
        <v>26</v>
      </c>
      <c r="B42" s="59">
        <v>46378</v>
      </c>
      <c r="C42" s="22"/>
      <c r="D42" s="63">
        <v>1</v>
      </c>
      <c r="E42" s="3">
        <v>6</v>
      </c>
      <c r="F42" s="7" t="s">
        <v>24</v>
      </c>
      <c r="G42" s="45" t="s">
        <v>69</v>
      </c>
      <c r="H42" s="43"/>
      <c r="I42" s="27"/>
      <c r="J42" s="11"/>
      <c r="L42" s="60"/>
      <c r="M42" s="62"/>
      <c r="N42" s="62"/>
    </row>
    <row r="43" spans="1:14" x14ac:dyDescent="0.2">
      <c r="A43" s="23" t="s">
        <v>46</v>
      </c>
      <c r="B43" s="58">
        <v>46400</v>
      </c>
      <c r="C43" s="22"/>
      <c r="D43" s="63">
        <v>1</v>
      </c>
      <c r="E43" s="3">
        <v>6</v>
      </c>
      <c r="F43" s="7" t="s">
        <v>27</v>
      </c>
      <c r="G43" s="45" t="s">
        <v>68</v>
      </c>
      <c r="H43" s="43" t="s">
        <v>34</v>
      </c>
      <c r="I43" s="12"/>
      <c r="J43" s="11"/>
      <c r="L43" s="60"/>
      <c r="M43" s="62"/>
      <c r="N43" s="62"/>
    </row>
    <row r="44" spans="1:14" x14ac:dyDescent="0.2">
      <c r="A44" s="23" t="s">
        <v>26</v>
      </c>
      <c r="B44" s="58">
        <v>46415</v>
      </c>
      <c r="C44" s="21" t="s">
        <v>70</v>
      </c>
      <c r="D44" s="3">
        <v>2</v>
      </c>
      <c r="E44" s="3">
        <v>12</v>
      </c>
      <c r="F44" s="6" t="s">
        <v>71</v>
      </c>
      <c r="G44" s="45" t="s">
        <v>72</v>
      </c>
      <c r="H44" s="43"/>
      <c r="I44" s="27"/>
      <c r="J44" s="11"/>
      <c r="L44" s="60"/>
      <c r="M44" s="62"/>
      <c r="N44" s="62"/>
    </row>
    <row r="45" spans="1:14" x14ac:dyDescent="0.2">
      <c r="B45" s="49"/>
      <c r="C45" s="17"/>
      <c r="D45" s="18"/>
      <c r="E45" s="18"/>
      <c r="G45" s="19"/>
      <c r="H45" s="19"/>
      <c r="I45" s="20"/>
      <c r="J45" s="11"/>
    </row>
    <row r="46" spans="1:14" x14ac:dyDescent="0.2">
      <c r="B46" s="67" t="s">
        <v>73</v>
      </c>
      <c r="C46" s="67"/>
      <c r="D46" s="50"/>
      <c r="E46" s="50"/>
      <c r="F46" s="51"/>
      <c r="G46" s="50"/>
      <c r="H46" s="50"/>
      <c r="I46" s="50"/>
      <c r="J46" s="2"/>
    </row>
    <row r="47" spans="1:14" x14ac:dyDescent="0.2">
      <c r="B47" s="68" t="s">
        <v>74</v>
      </c>
      <c r="C47" s="69"/>
      <c r="D47" s="69"/>
      <c r="E47" s="69"/>
      <c r="F47" s="69"/>
      <c r="G47" s="69"/>
      <c r="H47" s="69"/>
      <c r="I47" s="69"/>
    </row>
    <row r="48" spans="1:14" x14ac:dyDescent="0.2">
      <c r="C48" s="1"/>
    </row>
    <row r="77" spans="9:9" hidden="1" x14ac:dyDescent="0.2"/>
    <row r="78" spans="9:9" hidden="1" x14ac:dyDescent="0.2"/>
    <row r="79" spans="9:9" x14ac:dyDescent="0.2">
      <c r="I79" t="s">
        <v>75</v>
      </c>
    </row>
  </sheetData>
  <autoFilter ref="A12:I44" xr:uid="{DEE24649-58D5-44A8-870C-599B85CB6764}">
    <filterColumn colId="1" showButton="0"/>
  </autoFilter>
  <mergeCells count="4">
    <mergeCell ref="A10:I10"/>
    <mergeCell ref="B12:C12"/>
    <mergeCell ref="B46:C46"/>
    <mergeCell ref="B47:I47"/>
  </mergeCells>
  <phoneticPr fontId="3"/>
  <conditionalFormatting sqref="F1:F9 F11:F46 F52:F1048576">
    <cfRule type="containsText" dxfId="5" priority="6" operator="containsText" text="展">
      <formula>NOT(ISERROR(SEARCH("展",F1)))</formula>
    </cfRule>
    <cfRule type="containsText" dxfId="4" priority="7" operator="containsText" text="先">
      <formula>NOT(ISERROR(SEARCH("先",F1)))</formula>
    </cfRule>
    <cfRule type="containsText" dxfId="3" priority="8" operator="containsText" text="基">
      <formula>NOT(ISERROR(SEARCH("基",F1)))</formula>
    </cfRule>
  </conditionalFormatting>
  <conditionalFormatting sqref="I4:I6">
    <cfRule type="containsText" dxfId="2" priority="3" operator="containsText" text="展">
      <formula>NOT(ISERROR(SEARCH("展",I4)))</formula>
    </cfRule>
    <cfRule type="containsText" dxfId="1" priority="4" operator="containsText" text="先">
      <formula>NOT(ISERROR(SEARCH("先",I4)))</formula>
    </cfRule>
    <cfRule type="containsText" dxfId="0" priority="5" operator="containsText" text="基">
      <formula>NOT(ISERROR(SEARCH("基",I4)))</formula>
    </cfRule>
  </conditionalFormatting>
  <dataValidations count="1">
    <dataValidation type="list" showInputMessage="1" showErrorMessage="1" sqref="I13:I45" xr:uid="{EAB3A1CD-CF4D-45EF-B201-2E86C1842139}">
      <formula1>$I$78:$I$79</formula1>
    </dataValidation>
  </dataValidations>
  <hyperlinks>
    <hyperlink ref="B47" r:id="rId1" xr:uid="{0103622D-484E-4E13-9D9D-20EAA86F712C}"/>
  </hyperlinks>
  <pageMargins left="0.70866141732283472" right="0.70866141732283472" top="0.74803149606299213" bottom="0.74803149606299213" header="0.31496062992125984" footer="0.31496062992125984"/>
  <pageSetup paperSize="8" scale="68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ff91a85-0b4f-49a1-b3ab-609dfe9ea4d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EFBBF3443A48145AA8995D3A35E0957" ma:contentTypeVersion="13" ma:contentTypeDescription="新しいドキュメントを作成します。" ma:contentTypeScope="" ma:versionID="7febaf8684e5738849544951ad58ece2">
  <xsd:schema xmlns:xsd="http://www.w3.org/2001/XMLSchema" xmlns:xs="http://www.w3.org/2001/XMLSchema" xmlns:p="http://schemas.microsoft.com/office/2006/metadata/properties" xmlns:ns3="2ff91a85-0b4f-49a1-b3ab-609dfe9ea4d9" targetNamespace="http://schemas.microsoft.com/office/2006/metadata/properties" ma:root="true" ma:fieldsID="047df220065c65eb8783fdbb3b57bf08" ns3:_="">
    <xsd:import namespace="2ff91a85-0b4f-49a1-b3ab-609dfe9ea4d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BillingMetadata" minOccurs="0"/>
                <xsd:element ref="ns3:_activit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f91a85-0b4f-49a1-b3ab-609dfe9ea4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3AF564-E82F-4F51-BD4B-8A1DA730B591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2ff91a85-0b4f-49a1-b3ab-609dfe9ea4d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386CA3-D866-40BF-AE72-27309B7E90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133954-A7B2-44E9-AB3B-C335EF1116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f91a85-0b4f-49a1-b3ab-609dfe9ea4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2026年度科目選択</vt:lpstr>
      <vt:lpstr>'2026年度科目選択'!Print_Area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2026-02-27T07:35:31Z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0x010100EEFBBF3443A48145AA8995D3A35E0957</vt:lpwstr>
  </property>
  <property fmtid="{D5CDD505-2E9C-101B-9397-08002B2CF9AE}" pid="3" name="MediaServiceImageTags">
    <vt:lpwstr/>
  </property>
</Properties>
</file>